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907805\Desktop\"/>
    </mc:Choice>
  </mc:AlternateContent>
  <bookViews>
    <workbookView xWindow="0" yWindow="0" windowWidth="28800" windowHeight="11730"/>
  </bookViews>
  <sheets>
    <sheet name="2020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G13" i="1" s="1"/>
  <c r="E12" i="1"/>
  <c r="D12" i="1"/>
  <c r="G12" i="1" s="1"/>
  <c r="E11" i="1"/>
  <c r="D11" i="1"/>
  <c r="G11" i="1" s="1"/>
  <c r="E10" i="1"/>
  <c r="D10" i="1"/>
  <c r="G10" i="1" s="1"/>
  <c r="E9" i="1"/>
  <c r="D9" i="1"/>
  <c r="G9" i="1" s="1"/>
  <c r="E8" i="1"/>
  <c r="D8" i="1"/>
  <c r="G8" i="1" s="1"/>
  <c r="E7" i="1"/>
  <c r="D7" i="1"/>
  <c r="G7" i="1" s="1"/>
  <c r="E6" i="1"/>
  <c r="D6" i="1"/>
  <c r="G6" i="1" s="1"/>
  <c r="E5" i="1"/>
  <c r="D5" i="1"/>
  <c r="G5" i="1" s="1"/>
  <c r="E4" i="1"/>
  <c r="D4" i="1"/>
  <c r="G4" i="1" s="1"/>
  <c r="E3" i="1"/>
  <c r="D3" i="1"/>
  <c r="G3" i="1" s="1"/>
  <c r="E2" i="1"/>
  <c r="E14" i="1" s="1"/>
  <c r="D2" i="1"/>
  <c r="D14" i="1" s="1"/>
  <c r="F2" i="1" l="1"/>
  <c r="F3" i="1"/>
  <c r="F4" i="1"/>
  <c r="F5" i="1"/>
  <c r="F6" i="1"/>
  <c r="F7" i="1"/>
  <c r="F8" i="1"/>
  <c r="F9" i="1"/>
  <c r="F10" i="1"/>
  <c r="F11" i="1"/>
  <c r="F12" i="1"/>
  <c r="F13" i="1"/>
  <c r="G2" i="1"/>
</calcChain>
</file>

<file path=xl/sharedStrings.xml><?xml version="1.0" encoding="utf-8"?>
<sst xmlns="http://schemas.openxmlformats.org/spreadsheetml/2006/main" count="16" uniqueCount="16">
  <si>
    <r>
      <rPr>
        <sz val="12"/>
        <color theme="1"/>
        <rFont val="新細明體"/>
        <family val="1"/>
        <charset val="136"/>
      </rPr>
      <t>月份</t>
    </r>
  </si>
  <si>
    <t>Δ YoY %</t>
  </si>
  <si>
    <t>Δ MoM %</t>
  </si>
  <si>
    <r>
      <rPr>
        <sz val="12"/>
        <color theme="1"/>
        <rFont val="新細明體"/>
        <family val="1"/>
        <charset val="136"/>
      </rPr>
      <t>一月</t>
    </r>
  </si>
  <si>
    <r>
      <rPr>
        <sz val="12"/>
        <color theme="1"/>
        <rFont val="新細明體"/>
        <family val="1"/>
        <charset val="136"/>
      </rPr>
      <t>二月</t>
    </r>
  </si>
  <si>
    <r>
      <rPr>
        <sz val="12"/>
        <color theme="1"/>
        <rFont val="新細明體"/>
        <family val="1"/>
        <charset val="136"/>
      </rPr>
      <t>三月</t>
    </r>
  </si>
  <si>
    <r>
      <rPr>
        <sz val="12"/>
        <color theme="1"/>
        <rFont val="新細明體"/>
        <family val="1"/>
        <charset val="136"/>
      </rPr>
      <t>四月</t>
    </r>
  </si>
  <si>
    <r>
      <rPr>
        <sz val="12"/>
        <color theme="1"/>
        <rFont val="新細明體"/>
        <family val="1"/>
        <charset val="136"/>
      </rPr>
      <t>五月</t>
    </r>
  </si>
  <si>
    <r>
      <rPr>
        <sz val="12"/>
        <color theme="1"/>
        <rFont val="新細明體"/>
        <family val="1"/>
        <charset val="136"/>
      </rPr>
      <t>六月</t>
    </r>
  </si>
  <si>
    <r>
      <rPr>
        <sz val="12"/>
        <color theme="1"/>
        <rFont val="新細明體"/>
        <family val="1"/>
        <charset val="136"/>
      </rPr>
      <t>七月</t>
    </r>
  </si>
  <si>
    <r>
      <rPr>
        <sz val="12"/>
        <color theme="1"/>
        <rFont val="新細明體"/>
        <family val="1"/>
        <charset val="136"/>
      </rPr>
      <t>八月</t>
    </r>
  </si>
  <si>
    <r>
      <rPr>
        <sz val="12"/>
        <color theme="1"/>
        <rFont val="新細明體"/>
        <family val="1"/>
        <charset val="136"/>
      </rPr>
      <t>九月</t>
    </r>
  </si>
  <si>
    <r>
      <rPr>
        <sz val="12"/>
        <color theme="1"/>
        <rFont val="新細明體"/>
        <family val="1"/>
        <charset val="136"/>
      </rPr>
      <t>十月</t>
    </r>
  </si>
  <si>
    <r>
      <rPr>
        <sz val="12"/>
        <color theme="1"/>
        <rFont val="新細明體"/>
        <family val="1"/>
        <charset val="136"/>
      </rPr>
      <t>十一月</t>
    </r>
  </si>
  <si>
    <r>
      <rPr>
        <sz val="12"/>
        <color theme="1"/>
        <rFont val="新細明體"/>
        <family val="1"/>
        <charset val="136"/>
      </rPr>
      <t>十二月</t>
    </r>
  </si>
  <si>
    <r>
      <rPr>
        <sz val="12"/>
        <color theme="1"/>
        <rFont val="新細明體"/>
        <family val="1"/>
        <charset val="136"/>
      </rPr>
      <t>全年累積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</si>
</sst>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Arial"/>
      <family val="2"/>
    </font>
    <font>
      <sz val="11"/>
      <color rgb="FF4D53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2" applyNumberFormat="1" applyFon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3" fontId="2" fillId="0" borderId="0" xfId="0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910410/AppData/Local/Microsoft/Windows/INetCache/Content.Outlook/AQVRKMOO/2019-2020&#27599;&#26376;&#29151;&#259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019"/>
      <sheetName val="營收公告彙總表"/>
      <sheetName val="2019 2018"/>
      <sheetName val="2017 2018"/>
    </sheetNames>
    <sheetDataSet>
      <sheetData sheetId="0"/>
      <sheetData sheetId="1"/>
      <sheetData sheetId="2">
        <row r="2">
          <cell r="D2">
            <v>35919</v>
          </cell>
        </row>
        <row r="3">
          <cell r="D3">
            <v>39391</v>
          </cell>
        </row>
        <row r="4">
          <cell r="D4">
            <v>45801</v>
          </cell>
        </row>
        <row r="5">
          <cell r="D5">
            <v>42157</v>
          </cell>
        </row>
        <row r="6">
          <cell r="D6">
            <v>42922.883000000002</v>
          </cell>
        </row>
        <row r="7">
          <cell r="D7">
            <v>65947</v>
          </cell>
        </row>
        <row r="8">
          <cell r="D8">
            <v>47396</v>
          </cell>
        </row>
        <row r="9">
          <cell r="D9">
            <v>45319.760999999999</v>
          </cell>
        </row>
        <row r="10">
          <cell r="D10">
            <v>79732</v>
          </cell>
        </row>
        <row r="11">
          <cell r="D11">
            <v>48565</v>
          </cell>
        </row>
        <row r="12">
          <cell r="D12">
            <v>58061</v>
          </cell>
        </row>
        <row r="13">
          <cell r="D13">
            <v>90997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8"/>
  <sheetViews>
    <sheetView showGridLines="0" tabSelected="1" workbookViewId="0">
      <selection activeCell="L12" sqref="L12"/>
    </sheetView>
  </sheetViews>
  <sheetFormatPr defaultRowHeight="16.5" x14ac:dyDescent="0.25"/>
  <cols>
    <col min="3" max="5" width="11.75" style="9" customWidth="1"/>
    <col min="6" max="6" width="11.75" style="10" customWidth="1"/>
    <col min="7" max="7" width="11.75" style="9" customWidth="1"/>
    <col min="8" max="8" width="10.875" bestFit="1" customWidth="1"/>
  </cols>
  <sheetData>
    <row r="1" spans="3:8" x14ac:dyDescent="0.25">
      <c r="C1" s="1" t="s">
        <v>0</v>
      </c>
      <c r="D1" s="1">
        <v>2020</v>
      </c>
      <c r="E1" s="1">
        <v>2019</v>
      </c>
      <c r="F1" s="2" t="s">
        <v>1</v>
      </c>
      <c r="G1" s="3" t="s">
        <v>2</v>
      </c>
    </row>
    <row r="2" spans="3:8" x14ac:dyDescent="0.25">
      <c r="C2" s="4" t="s">
        <v>3</v>
      </c>
      <c r="D2" s="5">
        <f>40130707/1000</f>
        <v>40130.707000000002</v>
      </c>
      <c r="E2" s="5">
        <f>'[1]2019 2018'!D2</f>
        <v>35919</v>
      </c>
      <c r="F2" s="6">
        <f>(D2/E2)-1</f>
        <v>0.11725568640552364</v>
      </c>
      <c r="G2" s="6">
        <f>(D2/E13)-1</f>
        <v>-0.55898868094552567</v>
      </c>
    </row>
    <row r="3" spans="3:8" x14ac:dyDescent="0.25">
      <c r="C3" s="4" t="s">
        <v>4</v>
      </c>
      <c r="D3" s="5">
        <f>53336636/1000</f>
        <v>53336.635999999999</v>
      </c>
      <c r="E3" s="5">
        <f>'[1]2019 2018'!D3</f>
        <v>39391</v>
      </c>
      <c r="F3" s="6">
        <f>(D3/E3)-1</f>
        <v>0.35403102231474182</v>
      </c>
      <c r="G3" s="6">
        <f>(D3/D2)-1</f>
        <v>0.32907292164077728</v>
      </c>
    </row>
    <row r="4" spans="3:8" x14ac:dyDescent="0.25">
      <c r="C4" s="4" t="s">
        <v>5</v>
      </c>
      <c r="D4" s="5">
        <f>71476606/1000</f>
        <v>71476.606</v>
      </c>
      <c r="E4" s="5">
        <f>'[1]2019 2018'!D4</f>
        <v>45801</v>
      </c>
      <c r="F4" s="6">
        <f t="shared" ref="F4:F13" si="0">(D4/E4)-1</f>
        <v>0.56059051112421132</v>
      </c>
      <c r="G4" s="6">
        <f t="shared" ref="G4:G13" si="1">(D4/D3)-1</f>
        <v>0.34010337659840428</v>
      </c>
    </row>
    <row r="5" spans="3:8" x14ac:dyDescent="0.25">
      <c r="C5" s="4" t="s">
        <v>6</v>
      </c>
      <c r="D5" s="5">
        <f>47524938/1000</f>
        <v>47524.938000000002</v>
      </c>
      <c r="E5" s="5">
        <f>'[1]2019 2018'!D5</f>
        <v>42157</v>
      </c>
      <c r="F5" s="6">
        <f t="shared" si="0"/>
        <v>0.12733206822117338</v>
      </c>
      <c r="G5" s="6">
        <f t="shared" si="1"/>
        <v>-0.33509800395390898</v>
      </c>
    </row>
    <row r="6" spans="3:8" x14ac:dyDescent="0.25">
      <c r="C6" s="4" t="s">
        <v>7</v>
      </c>
      <c r="D6" s="5">
        <f>58147308/1000</f>
        <v>58147.307999999997</v>
      </c>
      <c r="E6" s="5">
        <f>'[1]2019 2018'!D6</f>
        <v>42922.883000000002</v>
      </c>
      <c r="F6" s="6">
        <f t="shared" si="0"/>
        <v>0.35469250749070125</v>
      </c>
      <c r="G6" s="6">
        <f t="shared" si="1"/>
        <v>0.22351149621699662</v>
      </c>
    </row>
    <row r="7" spans="3:8" x14ac:dyDescent="0.25">
      <c r="C7" s="4" t="s">
        <v>8</v>
      </c>
      <c r="D7" s="5">
        <f>76763957/1000</f>
        <v>76763.956999999995</v>
      </c>
      <c r="E7" s="5">
        <f>'[1]2019 2018'!D7</f>
        <v>65947</v>
      </c>
      <c r="F7" s="6">
        <f t="shared" si="0"/>
        <v>0.16402500492819994</v>
      </c>
      <c r="G7" s="6">
        <f t="shared" si="1"/>
        <v>0.32016355770072802</v>
      </c>
    </row>
    <row r="8" spans="3:8" x14ac:dyDescent="0.25">
      <c r="C8" s="4" t="s">
        <v>9</v>
      </c>
      <c r="D8" s="5">
        <f>53871800/1000</f>
        <v>53871.8</v>
      </c>
      <c r="E8" s="5">
        <f>'[1]2019 2018'!D8</f>
        <v>47396</v>
      </c>
      <c r="F8" s="6">
        <f t="shared" si="0"/>
        <v>0.13663178327285008</v>
      </c>
      <c r="G8" s="6">
        <f t="shared" si="1"/>
        <v>-0.29821491614873363</v>
      </c>
      <c r="H8" s="7"/>
    </row>
    <row r="9" spans="3:8" x14ac:dyDescent="0.25">
      <c r="C9" s="4" t="s">
        <v>10</v>
      </c>
      <c r="D9" s="5">
        <f>58817712/1000</f>
        <v>58817.712</v>
      </c>
      <c r="E9" s="5">
        <f>'[1]2019 2018'!D9</f>
        <v>45319.760999999999</v>
      </c>
      <c r="F9" s="6">
        <f t="shared" si="0"/>
        <v>0.29783808877544615</v>
      </c>
      <c r="G9" s="6">
        <f>(D9/D8)-1</f>
        <v>9.1808924149554993E-2</v>
      </c>
    </row>
    <row r="10" spans="3:8" x14ac:dyDescent="0.25">
      <c r="C10" s="4" t="s">
        <v>11</v>
      </c>
      <c r="D10" s="5">
        <f>84143035/1000</f>
        <v>84143.035000000003</v>
      </c>
      <c r="E10" s="5">
        <f>'[1]2019 2018'!D10</f>
        <v>79732</v>
      </c>
      <c r="F10" s="6">
        <f t="shared" si="0"/>
        <v>5.5323270456027807E-2</v>
      </c>
      <c r="G10" s="6">
        <f t="shared" si="1"/>
        <v>0.43057307295462288</v>
      </c>
    </row>
    <row r="11" spans="3:8" x14ac:dyDescent="0.25">
      <c r="C11" s="4" t="s">
        <v>12</v>
      </c>
      <c r="D11" s="5">
        <f>64559786/1000</f>
        <v>64559.786</v>
      </c>
      <c r="E11" s="5">
        <f>'[1]2019 2018'!D11</f>
        <v>48565</v>
      </c>
      <c r="F11" s="6">
        <f>(D11/E11)-1+0.0001</f>
        <v>0.32944800782456496</v>
      </c>
      <c r="G11" s="6">
        <f t="shared" si="1"/>
        <v>-0.23273761161574458</v>
      </c>
    </row>
    <row r="12" spans="3:8" x14ac:dyDescent="0.25">
      <c r="C12" s="4" t="s">
        <v>13</v>
      </c>
      <c r="D12" s="5">
        <f>68187725/1000</f>
        <v>68187.725000000006</v>
      </c>
      <c r="E12" s="5">
        <f>'[1]2019 2018'!D12</f>
        <v>58061</v>
      </c>
      <c r="F12" s="6">
        <f t="shared" si="0"/>
        <v>0.1744152701469146</v>
      </c>
      <c r="G12" s="6">
        <f>(D12/D11)-1</f>
        <v>5.6195028279678816E-2</v>
      </c>
    </row>
    <row r="13" spans="3:8" x14ac:dyDescent="0.25">
      <c r="C13" s="4" t="s">
        <v>14</v>
      </c>
      <c r="D13" s="5">
        <f>126412549/1000</f>
        <v>126412.549</v>
      </c>
      <c r="E13" s="5">
        <f>'[1]2019 2018'!D13</f>
        <v>90997</v>
      </c>
      <c r="F13" s="6">
        <f t="shared" si="0"/>
        <v>0.38919468773695831</v>
      </c>
      <c r="G13" s="6">
        <f t="shared" si="1"/>
        <v>0.85389010998680459</v>
      </c>
    </row>
    <row r="14" spans="3:8" x14ac:dyDescent="0.25">
      <c r="C14" s="4" t="s">
        <v>15</v>
      </c>
      <c r="D14" s="5">
        <f>SUM(D2:D13)</f>
        <v>803372.75899999996</v>
      </c>
      <c r="E14" s="5">
        <f>SUM(E2:E13)</f>
        <v>642208.64400000009</v>
      </c>
      <c r="F14" s="6"/>
      <c r="G14" s="6"/>
    </row>
    <row r="15" spans="3:8" x14ac:dyDescent="0.25">
      <c r="C15" s="8"/>
    </row>
    <row r="16" spans="3:8" x14ac:dyDescent="0.25">
      <c r="D16" s="11"/>
    </row>
    <row r="18" spans="4:4" customFormat="1" x14ac:dyDescent="0.25">
      <c r="D18" s="11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Gigi</dc:creator>
  <cp:lastModifiedBy>Ling, Alice</cp:lastModifiedBy>
  <dcterms:created xsi:type="dcterms:W3CDTF">2021-02-03T07:44:30Z</dcterms:created>
  <dcterms:modified xsi:type="dcterms:W3CDTF">2021-02-03T07:50:46Z</dcterms:modified>
</cp:coreProperties>
</file>